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UNITCOST\2017UCR\Excel tables for website\"/>
    </mc:Choice>
  </mc:AlternateContent>
  <bookViews>
    <workbookView xWindow="0" yWindow="0" windowWidth="23040" windowHeight="9384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E22" i="1"/>
  <c r="F22" i="1" s="1"/>
  <c r="G22" i="1" s="1"/>
  <c r="H22" i="1" s="1"/>
  <c r="C22" i="1"/>
  <c r="D22" i="1" s="1"/>
  <c r="C15" i="1"/>
  <c r="E7" i="1" l="1"/>
  <c r="E13" i="1" s="1"/>
  <c r="I7" i="1"/>
  <c r="I13" i="1" s="1"/>
  <c r="B7" i="1"/>
  <c r="B13" i="1" s="1"/>
  <c r="F7" i="1"/>
  <c r="I15" i="1"/>
  <c r="C7" i="1"/>
  <c r="C12" i="1" s="1"/>
  <c r="G7" i="1"/>
  <c r="D7" i="1"/>
  <c r="H7" i="1"/>
  <c r="H13" i="1" l="1"/>
  <c r="H12" i="1"/>
  <c r="D13" i="1"/>
  <c r="D12" i="1"/>
  <c r="F12" i="1"/>
  <c r="G12" i="1"/>
  <c r="B12" i="1"/>
  <c r="I12" i="1"/>
  <c r="G13" i="1"/>
  <c r="E12" i="1"/>
  <c r="C13" i="1"/>
  <c r="F13" i="1"/>
</calcChain>
</file>

<file path=xl/sharedStrings.xml><?xml version="1.0" encoding="utf-8"?>
<sst xmlns="http://schemas.openxmlformats.org/spreadsheetml/2006/main" count="57" uniqueCount="38">
  <si>
    <t xml:space="preserve">Band 2 </t>
  </si>
  <si>
    <t xml:space="preserve">Band 3 </t>
  </si>
  <si>
    <t>Band 4</t>
  </si>
  <si>
    <t>Band 5</t>
  </si>
  <si>
    <t>Band 6</t>
  </si>
  <si>
    <t xml:space="preserve">Band 7 </t>
  </si>
  <si>
    <t>Band 8a</t>
  </si>
  <si>
    <t>Management, admin and estates staff</t>
  </si>
  <si>
    <t>Non-staff</t>
  </si>
  <si>
    <t>Non-London multiplier</t>
  </si>
  <si>
    <t>Cost per working hour</t>
  </si>
  <si>
    <t>14. Hospital-based nurses</t>
  </si>
  <si>
    <t xml:space="preserve">42.4 weeks (1,591 hours) per year, </t>
  </si>
  <si>
    <t>37.5 hours per week</t>
  </si>
  <si>
    <t>42 weeks (1,573 hours) per year,</t>
  </si>
  <si>
    <t>43 weeks (1,573 hours) per year,</t>
  </si>
  <si>
    <t>44 weeks (1,573 hours) per year,</t>
  </si>
  <si>
    <t>45 weeks (1,573 hours) per year,</t>
  </si>
  <si>
    <t>46 weeks (1,573 hours) per year,</t>
  </si>
  <si>
    <t>N/A</t>
  </si>
  <si>
    <t>1:1.44</t>
  </si>
  <si>
    <t>1:1.45</t>
  </si>
  <si>
    <t>1:1.46</t>
  </si>
  <si>
    <t>H London multiplier</t>
  </si>
  <si>
    <t>1.15 x (A to B)</t>
  </si>
  <si>
    <t xml:space="preserve">1.55 x E </t>
  </si>
  <si>
    <t>0.42 x E</t>
  </si>
  <si>
    <t>1.55  x E</t>
  </si>
  <si>
    <t>Unit costs available 2016/2017</t>
  </si>
  <si>
    <t>Cost per hour of patient contact</t>
  </si>
  <si>
    <t>A Wages/salary</t>
  </si>
  <si>
    <t>B Salary oncosts</t>
  </si>
  <si>
    <t>C Qualifications</t>
  </si>
  <si>
    <t>D Overheads</t>
  </si>
  <si>
    <t>E Capital overheads</t>
  </si>
  <si>
    <t>F Working time</t>
  </si>
  <si>
    <t>G Ratio of direct to indirect time on: face to face contacts</t>
  </si>
  <si>
    <t>Band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</si>
</sst>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&quot;£&quot;#,##0"/>
    <numFmt numFmtId="165" formatCode="&quot;£&quot;#,##0.00"/>
    <numFmt numFmtId="166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66" fontId="2" fillId="0" borderId="1" xfId="1" applyNumberFormat="1" applyFont="1" applyBorder="1" applyAlignment="1">
      <alignment horizontal="center"/>
    </xf>
    <xf numFmtId="166" fontId="2" fillId="0" borderId="1" xfId="1" applyNumberFormat="1" applyFont="1" applyBorder="1"/>
    <xf numFmtId="166" fontId="2" fillId="0" borderId="1" xfId="1" applyNumberFormat="1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164" fontId="7" fillId="0" borderId="1" xfId="1" applyNumberFormat="1" applyFont="1" applyBorder="1" applyAlignment="1">
      <alignment horizontal="center" wrapText="1"/>
    </xf>
    <xf numFmtId="0" fontId="7" fillId="0" borderId="1" xfId="0" applyFont="1" applyFill="1" applyBorder="1"/>
    <xf numFmtId="0" fontId="2" fillId="0" borderId="1" xfId="1" applyNumberFormat="1" applyFont="1" applyBorder="1" applyAlignment="1">
      <alignment horizontal="center"/>
    </xf>
    <xf numFmtId="0" fontId="7" fillId="0" borderId="0" xfId="0" applyFont="1" applyFill="1" applyBorder="1"/>
    <xf numFmtId="165" fontId="2" fillId="0" borderId="0" xfId="1" applyNumberFormat="1" applyFont="1" applyBorder="1" applyAlignment="1">
      <alignment horizontal="center"/>
    </xf>
    <xf numFmtId="0" fontId="2" fillId="0" borderId="0" xfId="1" applyNumberFormat="1" applyFont="1" applyBorder="1" applyAlignment="1">
      <alignment horizontal="center"/>
    </xf>
    <xf numFmtId="0" fontId="8" fillId="0" borderId="0" xfId="0" applyFont="1" applyFill="1" applyBorder="1"/>
    <xf numFmtId="166" fontId="8" fillId="0" borderId="0" xfId="1" applyNumberFormat="1" applyFont="1" applyBorder="1"/>
    <xf numFmtId="166" fontId="8" fillId="0" borderId="0" xfId="1" applyNumberFormat="1" applyFont="1" applyBorder="1" applyAlignment="1">
      <alignment horizontal="center"/>
    </xf>
    <xf numFmtId="166" fontId="2" fillId="0" borderId="0" xfId="1" applyNumberFormat="1" applyFont="1" applyBorder="1"/>
    <xf numFmtId="0" fontId="9" fillId="0" borderId="0" xfId="0" applyFont="1"/>
    <xf numFmtId="0" fontId="6" fillId="0" borderId="1" xfId="0" applyFont="1" applyBorder="1"/>
    <xf numFmtId="166" fontId="6" fillId="0" borderId="1" xfId="1" applyNumberFormat="1" applyFont="1" applyBorder="1"/>
    <xf numFmtId="0" fontId="0" fillId="0" borderId="1" xfId="0" applyBorder="1"/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/>
    <xf numFmtId="166" fontId="7" fillId="0" borderId="1" xfId="1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43" fontId="7" fillId="0" borderId="1" xfId="1" applyNumberFormat="1" applyFont="1" applyBorder="1" applyAlignment="1">
      <alignment horizontal="center" wrapText="1"/>
    </xf>
    <xf numFmtId="164" fontId="7" fillId="0" borderId="1" xfId="1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Border="1"/>
    <xf numFmtId="164" fontId="7" fillId="0" borderId="1" xfId="1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6" fillId="0" borderId="1" xfId="1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NITCOST/2017UCR/EXCEL%20spreadsheet/EXCEL%20spreadsheet%2020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NU"/>
      <sheetName val="Front sheet"/>
      <sheetName val="Word doc Work schedule"/>
      <sheetName val="General Work Schedule"/>
      <sheetName val="Values"/>
      <sheetName val="I. SERVICES"/>
      <sheetName val="AHP table"/>
      <sheetName val="Nurses table"/>
      <sheetName val="Hosp doctors table"/>
      <sheetName val="Equipment "/>
      <sheetName val="Salary bands"/>
      <sheetName val="Specialised rehab services"/>
      <sheetName val="Salary"/>
      <sheetName val="Dental article"/>
      <sheetName val="CIPFA"/>
      <sheetName val="Sheet3"/>
      <sheetName val="Autistic Alliance"/>
      <sheetName val="Triage"/>
      <sheetName val="self-management"/>
      <sheetName val="CAMHS, NHS network"/>
      <sheetName val="Sexual Health Ref Costs"/>
      <sheetName val="Time use"/>
      <sheetName val="Capital"/>
      <sheetName val="Laing &amp; Buisson Care home data"/>
      <sheetName val="Inflators"/>
      <sheetName val="CommTeams"/>
      <sheetName val="Reference Costs"/>
      <sheetName val="Care packages"/>
      <sheetName val="Allowances"/>
      <sheetName val="Qualifications"/>
      <sheetName val="Sheet2"/>
      <sheetName val="NHS overheads"/>
      <sheetName val="PSS EX1 database"/>
      <sheetName val="daycare"/>
      <sheetName val="Land values"/>
      <sheetName val="PSS EX1"/>
      <sheetName val="ASC-FR"/>
      <sheetName val="ASC-FR homecare"/>
      <sheetName val="ASC-FR (capital)"/>
      <sheetName val="Sheet1"/>
      <sheetName val="Capital projec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O4">
            <v>0.13800000000000001</v>
          </cell>
          <cell r="P4">
            <v>8060</v>
          </cell>
        </row>
        <row r="8">
          <cell r="B8">
            <v>0.24199999999999999</v>
          </cell>
        </row>
        <row r="9">
          <cell r="B9">
            <v>0.43099999999999999</v>
          </cell>
        </row>
        <row r="128">
          <cell r="E128">
            <v>0.14380000000000001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I3" sqref="I3"/>
    </sheetView>
  </sheetViews>
  <sheetFormatPr defaultColWidth="17.33203125" defaultRowHeight="14.4" x14ac:dyDescent="0.3"/>
  <cols>
    <col min="1" max="1" width="31.77734375" customWidth="1"/>
  </cols>
  <sheetData>
    <row r="1" spans="1:10" ht="18" x14ac:dyDescent="0.35">
      <c r="A1" s="20" t="s">
        <v>11</v>
      </c>
      <c r="B1" s="20"/>
      <c r="C1" s="20"/>
      <c r="D1" s="20"/>
    </row>
    <row r="3" spans="1:10" ht="15.6" x14ac:dyDescent="0.3">
      <c r="A3" s="1"/>
      <c r="B3" s="2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4" t="s">
        <v>37</v>
      </c>
    </row>
    <row r="4" spans="1:10" ht="15.6" x14ac:dyDescent="0.3">
      <c r="A4" s="35"/>
      <c r="B4" s="1"/>
      <c r="C4" s="4"/>
      <c r="D4" s="4"/>
      <c r="E4" s="4"/>
      <c r="F4" s="4"/>
      <c r="G4" s="4"/>
      <c r="H4" s="4"/>
      <c r="I4" s="23"/>
      <c r="J4" s="33"/>
    </row>
    <row r="5" spans="1:10" x14ac:dyDescent="0.3">
      <c r="A5" s="21" t="s">
        <v>30</v>
      </c>
      <c r="B5" s="36">
        <v>16536</v>
      </c>
      <c r="C5" s="5">
        <v>18777</v>
      </c>
      <c r="D5" s="5">
        <v>20279</v>
      </c>
      <c r="E5" s="5">
        <v>26038</v>
      </c>
      <c r="F5" s="5">
        <v>32342</v>
      </c>
      <c r="G5" s="5">
        <v>38801</v>
      </c>
      <c r="H5" s="5">
        <v>45544</v>
      </c>
      <c r="I5" s="37">
        <v>88526</v>
      </c>
    </row>
    <row r="6" spans="1:10" x14ac:dyDescent="0.3">
      <c r="A6" s="21"/>
      <c r="B6" s="38"/>
      <c r="C6" s="5"/>
      <c r="D6" s="5"/>
      <c r="E6" s="5"/>
      <c r="F6" s="5"/>
      <c r="G6" s="5"/>
      <c r="H6" s="5"/>
      <c r="I6" s="23"/>
    </row>
    <row r="7" spans="1:10" x14ac:dyDescent="0.3">
      <c r="A7" s="21" t="s">
        <v>31</v>
      </c>
      <c r="B7" s="36">
        <f>((B5-[1]Salary!$P$4)*[1]Salary!$O$4)+B5*[1]Salary!$E$128</f>
        <v>3547.5648000000001</v>
      </c>
      <c r="C7" s="36">
        <f>((C5-[1]Salary!$P$4)*[1]Salary!$O$4)+C5*[1]Salary!$E$128</f>
        <v>4179.0786000000007</v>
      </c>
      <c r="D7" s="36">
        <f>((D5-[1]Salary!$P$4)*[1]Salary!$O$4)+D5*[1]Salary!$E$128</f>
        <v>4602.342200000001</v>
      </c>
      <c r="E7" s="36">
        <f>((E5-[1]Salary!$P$4)*[1]Salary!$O$4)+E5*[1]Salary!$E$128</f>
        <v>6225.2284000000009</v>
      </c>
      <c r="F7" s="36">
        <f>((F5-[1]Salary!$P$4)*[1]Salary!$O$4)+F5*[1]Salary!$E$128</f>
        <v>8001.6956000000009</v>
      </c>
      <c r="G7" s="36">
        <f>((G5-[1]Salary!$P$4)*[1]Salary!$O$4)+G5*[1]Salary!$E$128</f>
        <v>9821.841800000002</v>
      </c>
      <c r="H7" s="36">
        <f>((H5-[1]Salary!$P$4)*[1]Salary!$O$4)+H5*[1]Salary!$E$128</f>
        <v>11722.019200000001</v>
      </c>
      <c r="I7" s="36">
        <f>((I5-[1]Salary!$P$4)*[1]Salary!$O$4)+I5*[1]Salary!$E$128</f>
        <v>23834.346799999999</v>
      </c>
    </row>
    <row r="8" spans="1:10" x14ac:dyDescent="0.3">
      <c r="A8" s="28"/>
      <c r="B8" s="36"/>
      <c r="C8" s="5"/>
      <c r="D8" s="5"/>
      <c r="E8" s="5"/>
      <c r="F8" s="5"/>
      <c r="G8" s="5"/>
      <c r="H8" s="5"/>
      <c r="I8" s="23"/>
    </row>
    <row r="9" spans="1:10" x14ac:dyDescent="0.3">
      <c r="A9" s="21" t="s">
        <v>32</v>
      </c>
      <c r="B9" s="36"/>
      <c r="C9" s="5"/>
      <c r="D9" s="5"/>
      <c r="E9" s="5"/>
      <c r="F9" s="5"/>
      <c r="G9" s="5"/>
      <c r="H9" s="5"/>
      <c r="I9" s="5"/>
    </row>
    <row r="10" spans="1:10" x14ac:dyDescent="0.3">
      <c r="A10" s="21"/>
      <c r="B10" s="38"/>
      <c r="C10" s="5"/>
      <c r="D10" s="5"/>
      <c r="E10" s="5"/>
      <c r="F10" s="5"/>
      <c r="G10" s="5"/>
      <c r="H10" s="5"/>
      <c r="I10" s="23"/>
    </row>
    <row r="11" spans="1:10" x14ac:dyDescent="0.3">
      <c r="A11" s="21" t="s">
        <v>33</v>
      </c>
      <c r="B11" s="38"/>
      <c r="C11" s="5"/>
      <c r="D11" s="5"/>
      <c r="E11" s="5"/>
      <c r="F11" s="5"/>
      <c r="G11" s="5"/>
      <c r="H11" s="5"/>
      <c r="I11" s="23"/>
    </row>
    <row r="12" spans="1:10" x14ac:dyDescent="0.3">
      <c r="A12" s="28" t="s">
        <v>7</v>
      </c>
      <c r="B12" s="36">
        <f>(B5+B7)*[1]Salary!$B$8</f>
        <v>4860.2226816000002</v>
      </c>
      <c r="C12" s="36">
        <f>(C5+C7)*[1]Salary!$B$8</f>
        <v>5555.3710211999996</v>
      </c>
      <c r="D12" s="36">
        <f>(D5+D7)*[1]Salary!$B$8</f>
        <v>6021.2848123999993</v>
      </c>
      <c r="E12" s="36">
        <f>(E5+E7)*[1]Salary!$B$8</f>
        <v>7807.7012728</v>
      </c>
      <c r="F12" s="36">
        <f>(F5+F7)*[1]Salary!$B$8</f>
        <v>9763.1743351999994</v>
      </c>
      <c r="G12" s="36">
        <f>(G5+G7)*[1]Salary!$B$8</f>
        <v>11766.7277156</v>
      </c>
      <c r="H12" s="36">
        <f>(H5+H7)*[1]Salary!$B$8</f>
        <v>13858.3766464</v>
      </c>
      <c r="I12" s="36">
        <f>(I5+I7)*[1]Salary!$B$8</f>
        <v>27191.203925599999</v>
      </c>
    </row>
    <row r="13" spans="1:10" x14ac:dyDescent="0.3">
      <c r="A13" s="28" t="s">
        <v>8</v>
      </c>
      <c r="B13" s="36">
        <f>(B5+B7)*[1]Salary!$B$9</f>
        <v>8656.0164287999996</v>
      </c>
      <c r="C13" s="36">
        <f>(C5+C7)*[1]Salary!$B$9</f>
        <v>9894.0698766000005</v>
      </c>
      <c r="D13" s="36">
        <f>(D5+D7)*[1]Salary!$B$9</f>
        <v>10723.8584882</v>
      </c>
      <c r="E13" s="36">
        <f>(E5+E7)*[1]Salary!$B$9</f>
        <v>13905.4514404</v>
      </c>
      <c r="F13" s="36">
        <f>(F5+F7)*[1]Salary!$B$9</f>
        <v>17388.132803599998</v>
      </c>
      <c r="G13" s="36">
        <f>(G5+G7)*[1]Salary!$B$9</f>
        <v>20956.444815800001</v>
      </c>
      <c r="H13" s="36">
        <f>(H5+H7)*[1]Salary!$B$9</f>
        <v>24681.654275200002</v>
      </c>
      <c r="I13" s="36">
        <f>(I5+I7)*[1]Salary!$B$9</f>
        <v>48427.309470799999</v>
      </c>
    </row>
    <row r="14" spans="1:10" x14ac:dyDescent="0.3">
      <c r="A14" s="21"/>
      <c r="B14" s="38"/>
      <c r="C14" s="5"/>
      <c r="D14" s="5"/>
      <c r="E14" s="5"/>
      <c r="F14" s="5"/>
      <c r="G14" s="5"/>
      <c r="H14" s="5"/>
      <c r="I14" s="23"/>
    </row>
    <row r="15" spans="1:10" x14ac:dyDescent="0.3">
      <c r="A15" s="21" t="s">
        <v>34</v>
      </c>
      <c r="B15" s="36">
        <v>2061</v>
      </c>
      <c r="C15" s="5">
        <f>B15</f>
        <v>2061</v>
      </c>
      <c r="D15" s="5">
        <v>2061</v>
      </c>
      <c r="E15" s="5">
        <v>3421</v>
      </c>
      <c r="F15" s="5">
        <v>3421</v>
      </c>
      <c r="G15" s="5">
        <v>3421</v>
      </c>
      <c r="H15" s="5">
        <v>3421</v>
      </c>
      <c r="I15" s="5">
        <f>E15</f>
        <v>3421</v>
      </c>
    </row>
    <row r="16" spans="1:10" x14ac:dyDescent="0.3">
      <c r="A16" s="21"/>
      <c r="B16" s="22"/>
      <c r="C16" s="6"/>
      <c r="D16" s="7"/>
      <c r="E16" s="7"/>
      <c r="F16" s="7"/>
      <c r="G16" s="7"/>
      <c r="H16" s="7"/>
      <c r="I16" s="23"/>
    </row>
    <row r="17" spans="1:9" ht="27.6" x14ac:dyDescent="0.3">
      <c r="A17" s="21" t="s">
        <v>35</v>
      </c>
      <c r="B17" s="24" t="s">
        <v>12</v>
      </c>
      <c r="C17" s="24" t="s">
        <v>12</v>
      </c>
      <c r="D17" s="24" t="s">
        <v>12</v>
      </c>
      <c r="E17" s="24" t="s">
        <v>14</v>
      </c>
      <c r="F17" s="24" t="s">
        <v>15</v>
      </c>
      <c r="G17" s="24" t="s">
        <v>16</v>
      </c>
      <c r="H17" s="24" t="s">
        <v>17</v>
      </c>
      <c r="I17" s="24" t="s">
        <v>18</v>
      </c>
    </row>
    <row r="18" spans="1:9" x14ac:dyDescent="0.3">
      <c r="A18" s="21"/>
      <c r="B18" s="9" t="s">
        <v>13</v>
      </c>
      <c r="C18" s="9" t="s">
        <v>13</v>
      </c>
      <c r="D18" s="9" t="s">
        <v>13</v>
      </c>
      <c r="E18" s="9" t="s">
        <v>13</v>
      </c>
      <c r="F18" s="9" t="s">
        <v>13</v>
      </c>
      <c r="G18" s="9" t="s">
        <v>13</v>
      </c>
      <c r="H18" s="9" t="s">
        <v>13</v>
      </c>
      <c r="I18" s="9" t="s">
        <v>13</v>
      </c>
    </row>
    <row r="19" spans="1:9" ht="27.6" x14ac:dyDescent="0.3">
      <c r="A19" s="25" t="s">
        <v>36</v>
      </c>
      <c r="B19" s="26" t="s">
        <v>19</v>
      </c>
      <c r="C19" s="26" t="s">
        <v>19</v>
      </c>
      <c r="D19" s="26" t="s">
        <v>19</v>
      </c>
      <c r="E19" s="27" t="s">
        <v>20</v>
      </c>
      <c r="F19" s="27" t="s">
        <v>21</v>
      </c>
      <c r="G19" s="27" t="s">
        <v>22</v>
      </c>
      <c r="H19" s="26" t="s">
        <v>19</v>
      </c>
      <c r="I19" s="26" t="s">
        <v>19</v>
      </c>
    </row>
    <row r="20" spans="1:9" x14ac:dyDescent="0.3">
      <c r="A20" s="21" t="s">
        <v>23</v>
      </c>
      <c r="B20" s="24" t="s">
        <v>24</v>
      </c>
      <c r="C20" s="29"/>
      <c r="D20" s="8"/>
      <c r="E20" s="8"/>
      <c r="F20" s="8"/>
      <c r="G20" s="8"/>
      <c r="H20" s="8"/>
      <c r="I20" s="23"/>
    </row>
    <row r="21" spans="1:9" x14ac:dyDescent="0.3">
      <c r="A21" s="28"/>
      <c r="B21" s="30" t="s">
        <v>25</v>
      </c>
      <c r="C21" s="31" t="s">
        <v>27</v>
      </c>
      <c r="D21" s="31" t="s">
        <v>27</v>
      </c>
      <c r="E21" s="31" t="s">
        <v>27</v>
      </c>
      <c r="F21" s="31" t="s">
        <v>27</v>
      </c>
      <c r="G21" s="31" t="s">
        <v>27</v>
      </c>
      <c r="H21" s="31" t="s">
        <v>27</v>
      </c>
      <c r="I21" s="31" t="s">
        <v>27</v>
      </c>
    </row>
    <row r="22" spans="1:9" x14ac:dyDescent="0.3">
      <c r="A22" s="28" t="s">
        <v>9</v>
      </c>
      <c r="B22" s="30" t="s">
        <v>26</v>
      </c>
      <c r="C22" s="8" t="str">
        <f>B22</f>
        <v>0.42 x E</v>
      </c>
      <c r="D22" s="8" t="str">
        <f>C22</f>
        <v>0.42 x E</v>
      </c>
      <c r="E22" s="8" t="str">
        <f>B22</f>
        <v>0.42 x E</v>
      </c>
      <c r="F22" s="8" t="str">
        <f t="shared" ref="F20:I22" si="0">E22</f>
        <v>0.42 x E</v>
      </c>
      <c r="G22" s="8" t="str">
        <f t="shared" si="0"/>
        <v>0.42 x E</v>
      </c>
      <c r="H22" s="8" t="str">
        <f t="shared" si="0"/>
        <v>0.42 x E</v>
      </c>
      <c r="I22" s="8" t="str">
        <f t="shared" si="0"/>
        <v>0.42 x E</v>
      </c>
    </row>
    <row r="23" spans="1:9" x14ac:dyDescent="0.3">
      <c r="A23" s="21" t="s">
        <v>28</v>
      </c>
      <c r="B23" s="22"/>
      <c r="C23" s="6"/>
      <c r="D23" s="7"/>
      <c r="E23" s="7"/>
      <c r="F23" s="7"/>
      <c r="G23" s="7"/>
      <c r="H23" s="7"/>
      <c r="I23" s="23"/>
    </row>
    <row r="24" spans="1:9" x14ac:dyDescent="0.3">
      <c r="A24" s="9" t="s">
        <v>10</v>
      </c>
      <c r="B24" s="10">
        <v>22</v>
      </c>
      <c r="C24" s="10">
        <v>25</v>
      </c>
      <c r="D24" s="10">
        <v>28</v>
      </c>
      <c r="E24" s="10">
        <v>37</v>
      </c>
      <c r="F24" s="10">
        <v>45</v>
      </c>
      <c r="G24" s="10">
        <v>54</v>
      </c>
      <c r="H24" s="10">
        <v>62</v>
      </c>
      <c r="I24" s="32">
        <v>122</v>
      </c>
    </row>
    <row r="25" spans="1:9" x14ac:dyDescent="0.3">
      <c r="A25" s="11" t="s">
        <v>29</v>
      </c>
      <c r="B25" s="12"/>
      <c r="C25" s="12"/>
      <c r="D25" s="12"/>
      <c r="E25" s="12">
        <v>89</v>
      </c>
      <c r="F25" s="12">
        <v>110</v>
      </c>
      <c r="G25" s="12">
        <v>131</v>
      </c>
      <c r="H25" s="12"/>
      <c r="I25" s="23"/>
    </row>
    <row r="26" spans="1:9" x14ac:dyDescent="0.3">
      <c r="A26" s="13"/>
      <c r="B26" s="14"/>
      <c r="C26" s="14"/>
      <c r="D26" s="14"/>
      <c r="E26" s="14"/>
      <c r="F26" s="14"/>
      <c r="G26" s="14"/>
      <c r="H26" s="14"/>
    </row>
    <row r="27" spans="1:9" x14ac:dyDescent="0.3">
      <c r="A27" s="13"/>
      <c r="B27" s="15"/>
      <c r="C27" s="15"/>
      <c r="D27" s="15"/>
      <c r="E27" s="15"/>
      <c r="F27" s="15"/>
      <c r="G27" s="15"/>
      <c r="H27" s="15"/>
    </row>
    <row r="28" spans="1:9" x14ac:dyDescent="0.3">
      <c r="A28" s="16"/>
      <c r="B28" s="17"/>
      <c r="C28" s="18"/>
      <c r="D28" s="19"/>
      <c r="E28" s="19"/>
      <c r="F28" s="19"/>
      <c r="G28" s="19"/>
      <c r="H28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Burns</dc:creator>
  <cp:lastModifiedBy>Amanda Burns</cp:lastModifiedBy>
  <dcterms:created xsi:type="dcterms:W3CDTF">2018-01-24T13:10:38Z</dcterms:created>
  <dcterms:modified xsi:type="dcterms:W3CDTF">2018-01-24T14:29:10Z</dcterms:modified>
</cp:coreProperties>
</file>